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98097d68d18112/Horton PC/Finance/2023-2024/"/>
    </mc:Choice>
  </mc:AlternateContent>
  <xr:revisionPtr revIDLastSave="371" documentId="13_ncr:1_{63605015-51DC-554E-8E71-42359008259A}" xr6:coauthVersionLast="47" xr6:coauthVersionMax="47" xr10:uidLastSave="{7A716495-3646-8A40-8602-F9D9D6AE67C4}"/>
  <bookViews>
    <workbookView xWindow="0" yWindow="500" windowWidth="28800" windowHeight="16420" xr2:uid="{00000000-000D-0000-FFFF-FFFF00000000}"/>
  </bookViews>
  <sheets>
    <sheet name="Income &amp; Exp" sheetId="1" r:id="rId1"/>
  </sheets>
  <definedNames>
    <definedName name="_xlnm.Print_Area" localSheetId="0">'Income &amp; Exp'!$A$3:$Q$87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30" i="1"/>
  <c r="Q31" i="1"/>
  <c r="Q32" i="1"/>
  <c r="Q35" i="1"/>
  <c r="Q36" i="1"/>
  <c r="Q37" i="1"/>
  <c r="Q38" i="1"/>
  <c r="Q39" i="1"/>
  <c r="Q40" i="1"/>
  <c r="Q41" i="1"/>
  <c r="Q42" i="1"/>
  <c r="Q43" i="1"/>
  <c r="Q44" i="1"/>
  <c r="P51" i="1" l="1"/>
  <c r="O51" i="1"/>
  <c r="L51" i="1"/>
  <c r="K51" i="1"/>
  <c r="J51" i="1"/>
  <c r="I51" i="1"/>
  <c r="H51" i="1"/>
  <c r="G51" i="1"/>
  <c r="F51" i="1"/>
  <c r="E22" i="1"/>
  <c r="E51" i="1" s="1"/>
  <c r="J57" i="1"/>
  <c r="D76" i="1"/>
  <c r="H58" i="1" s="1"/>
  <c r="E76" i="1"/>
  <c r="I58" i="1" s="1"/>
  <c r="J58" i="1" l="1"/>
  <c r="I60" i="1"/>
  <c r="D77" i="1"/>
  <c r="H59" i="1" l="1"/>
  <c r="E81" i="1"/>
  <c r="J59" i="1" l="1"/>
  <c r="H60" i="1"/>
  <c r="J60" i="1" s="1"/>
</calcChain>
</file>

<file path=xl/sharedStrings.xml><?xml version="1.0" encoding="utf-8"?>
<sst xmlns="http://schemas.openxmlformats.org/spreadsheetml/2006/main" count="82" uniqueCount="60">
  <si>
    <t>HORTON PARISH COUNCIL</t>
  </si>
  <si>
    <t>Income &amp; Expenditure 2023/24</t>
  </si>
  <si>
    <t>Expenditure</t>
  </si>
  <si>
    <t>Date</t>
  </si>
  <si>
    <t>Detail</t>
  </si>
  <si>
    <t>Q No</t>
  </si>
  <si>
    <t>Salary</t>
  </si>
  <si>
    <t>Expenses/Admin</t>
  </si>
  <si>
    <t>Insurance</t>
  </si>
  <si>
    <t>Grants</t>
  </si>
  <si>
    <t>Grass Cutting/maintenance</t>
  </si>
  <si>
    <t xml:space="preserve">Play-ground </t>
  </si>
  <si>
    <t>Website</t>
  </si>
  <si>
    <t>Payroll</t>
  </si>
  <si>
    <t>Misc</t>
  </si>
  <si>
    <t>VAT</t>
  </si>
  <si>
    <t>Gross Total</t>
  </si>
  <si>
    <t>Helena Baker</t>
  </si>
  <si>
    <t xml:space="preserve"> </t>
  </si>
  <si>
    <t>C Duff</t>
  </si>
  <si>
    <t>Broadway Hill Methodist Church</t>
  </si>
  <si>
    <t>AJ Gallagher</t>
  </si>
  <si>
    <t>Elan City Ltd</t>
  </si>
  <si>
    <t>Mr L Hardiman</t>
  </si>
  <si>
    <t>R Buckler</t>
  </si>
  <si>
    <t>A Winter</t>
  </si>
  <si>
    <t>P Babbington</t>
  </si>
  <si>
    <t>M Schmidt</t>
  </si>
  <si>
    <t>J Layzell</t>
  </si>
  <si>
    <t>A Johnson</t>
  </si>
  <si>
    <t>D Johnson</t>
  </si>
  <si>
    <t>Macs Printing</t>
  </si>
  <si>
    <t>M F Salaman</t>
  </si>
  <si>
    <t>The Play Inspection Company</t>
  </si>
  <si>
    <t>Newitts</t>
  </si>
  <si>
    <t>Total Expenditure</t>
  </si>
  <si>
    <t>Income</t>
  </si>
  <si>
    <t>Current Account</t>
  </si>
  <si>
    <t>Reserve Account</t>
  </si>
  <si>
    <t>Total</t>
  </si>
  <si>
    <t>Cash Book Brought fwd</t>
  </si>
  <si>
    <t>SSDC - Precept</t>
  </si>
  <si>
    <t>Total Income</t>
  </si>
  <si>
    <t>HMRC - VAT</t>
  </si>
  <si>
    <t>Less Total Expenditure</t>
  </si>
  <si>
    <t>Interest</t>
  </si>
  <si>
    <t xml:space="preserve">Cash Book Closing Balance </t>
  </si>
  <si>
    <t>Income in excess of Expenditure</t>
  </si>
  <si>
    <t>SALC</t>
  </si>
  <si>
    <t>VOID</t>
  </si>
  <si>
    <t>GD Spiller</t>
  </si>
  <si>
    <t>London Hearts</t>
  </si>
  <si>
    <t>St Peters Church</t>
  </si>
  <si>
    <t>Subscriptions/Training</t>
  </si>
  <si>
    <t>Hall Hire</t>
  </si>
  <si>
    <t>D White</t>
  </si>
  <si>
    <t>B Mosley</t>
  </si>
  <si>
    <t>PKF Littlejohn</t>
  </si>
  <si>
    <t>DJ Broome Electrical</t>
  </si>
  <si>
    <t>C Duff (to pay HMRC bill)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</si>
</sst>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1" x14ac:knownFonts="1">
    <font>
      <sz val="11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6" fillId="23" borderId="7" applyNumberFormat="0" applyFont="0" applyAlignment="0" applyProtection="0"/>
    <xf numFmtId="0" fontId="2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164" fontId="20" fillId="0" borderId="15" xfId="0" applyNumberFormat="1" applyFont="1" applyBorder="1" applyAlignment="1">
      <alignment horizontal="right"/>
    </xf>
    <xf numFmtId="0" fontId="20" fillId="0" borderId="15" xfId="0" applyFont="1" applyBorder="1" applyAlignment="1">
      <alignment horizontal="left"/>
    </xf>
    <xf numFmtId="0" fontId="28" fillId="0" borderId="15" xfId="37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36" xfId="0" applyFont="1" applyBorder="1"/>
    <xf numFmtId="0" fontId="19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36" xfId="0" applyFont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3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15" fontId="20" fillId="0" borderId="18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64" fontId="20" fillId="0" borderId="16" xfId="0" applyNumberFormat="1" applyFont="1" applyBorder="1" applyAlignment="1">
      <alignment horizontal="right"/>
    </xf>
    <xf numFmtId="0" fontId="28" fillId="0" borderId="15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0" fontId="20" fillId="0" borderId="12" xfId="37" applyFont="1" applyBorder="1"/>
    <xf numFmtId="0" fontId="28" fillId="0" borderId="13" xfId="37" applyFont="1" applyBorder="1"/>
    <xf numFmtId="0" fontId="20" fillId="0" borderId="13" xfId="0" applyFont="1" applyBorder="1" applyAlignment="1">
      <alignment horizontal="center"/>
    </xf>
    <xf numFmtId="164" fontId="20" fillId="0" borderId="13" xfId="0" applyNumberFormat="1" applyFont="1" applyBorder="1" applyAlignment="1">
      <alignment horizontal="right"/>
    </xf>
    <xf numFmtId="164" fontId="20" fillId="0" borderId="20" xfId="0" applyNumberFormat="1" applyFont="1" applyBorder="1" applyAlignment="1">
      <alignment horizontal="right"/>
    </xf>
    <xf numFmtId="15" fontId="20" fillId="0" borderId="19" xfId="0" applyNumberFormat="1" applyFont="1" applyBorder="1" applyAlignment="1">
      <alignment horizontal="center"/>
    </xf>
    <xf numFmtId="0" fontId="30" fillId="0" borderId="15" xfId="37" applyFont="1" applyBorder="1"/>
    <xf numFmtId="0" fontId="20" fillId="0" borderId="37" xfId="0" applyFont="1" applyBorder="1" applyAlignment="1">
      <alignment horizontal="center"/>
    </xf>
    <xf numFmtId="0" fontId="26" fillId="0" borderId="21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6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7" fillId="0" borderId="28" xfId="0" applyFont="1" applyBorder="1" applyAlignment="1">
      <alignment horizontal="left"/>
    </xf>
    <xf numFmtId="0" fontId="20" fillId="0" borderId="28" xfId="0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7" xfId="0" applyFont="1" applyBorder="1" applyAlignment="1">
      <alignment horizontal="center" wrapText="1"/>
    </xf>
    <xf numFmtId="0" fontId="20" fillId="0" borderId="19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164" fontId="19" fillId="0" borderId="15" xfId="0" applyNumberFormat="1" applyFont="1" applyBorder="1" applyAlignment="1">
      <alignment horizontal="right"/>
    </xf>
    <xf numFmtId="164" fontId="19" fillId="0" borderId="38" xfId="0" applyNumberFormat="1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14" fontId="20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164" fontId="20" fillId="0" borderId="12" xfId="0" applyNumberFormat="1" applyFont="1" applyBorder="1" applyAlignment="1">
      <alignment horizontal="right"/>
    </xf>
    <xf numFmtId="164" fontId="28" fillId="0" borderId="30" xfId="0" applyNumberFormat="1" applyFont="1" applyBorder="1" applyAlignment="1">
      <alignment horizontal="right"/>
    </xf>
    <xf numFmtId="0" fontId="19" fillId="0" borderId="31" xfId="0" applyFont="1" applyBorder="1" applyAlignment="1">
      <alignment horizontal="left"/>
    </xf>
    <xf numFmtId="164" fontId="19" fillId="0" borderId="32" xfId="0" applyNumberFormat="1" applyFont="1" applyBorder="1" applyAlignment="1">
      <alignment horizontal="right"/>
    </xf>
    <xf numFmtId="164" fontId="19" fillId="0" borderId="33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right"/>
    </xf>
    <xf numFmtId="164" fontId="19" fillId="0" borderId="14" xfId="0" applyNumberFormat="1" applyFont="1" applyBorder="1" applyAlignment="1">
      <alignment horizontal="right"/>
    </xf>
    <xf numFmtId="0" fontId="20" fillId="0" borderId="28" xfId="0" applyFont="1" applyBorder="1" applyAlignment="1">
      <alignment horizontal="left"/>
    </xf>
    <xf numFmtId="0" fontId="20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left"/>
    </xf>
    <xf numFmtId="0" fontId="20" fillId="0" borderId="3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4" fillId="0" borderId="36" xfId="0" applyNumberFormat="1" applyFont="1" applyBorder="1" applyAlignment="1">
      <alignment horizontal="center"/>
    </xf>
    <xf numFmtId="0" fontId="30" fillId="0" borderId="13" xfId="37" applyFont="1" applyBorder="1"/>
    <xf numFmtId="0" fontId="26" fillId="0" borderId="46" xfId="0" applyFont="1" applyBorder="1" applyAlignment="1">
      <alignment horizontal="left"/>
    </xf>
    <xf numFmtId="0" fontId="20" fillId="0" borderId="46" xfId="0" applyFont="1" applyBorder="1" applyAlignment="1">
      <alignment horizontal="center"/>
    </xf>
    <xf numFmtId="164" fontId="19" fillId="0" borderId="46" xfId="0" applyNumberFormat="1" applyFont="1" applyBorder="1" applyAlignment="1">
      <alignment horizontal="center"/>
    </xf>
    <xf numFmtId="164" fontId="19" fillId="0" borderId="47" xfId="0" applyNumberFormat="1" applyFont="1" applyBorder="1" applyAlignment="1">
      <alignment horizontal="center"/>
    </xf>
    <xf numFmtId="164" fontId="20" fillId="0" borderId="48" xfId="0" applyNumberFormat="1" applyFont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19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164" fontId="19" fillId="0" borderId="38" xfId="0" applyNumberFormat="1" applyFont="1" applyBorder="1"/>
    <xf numFmtId="164" fontId="19" fillId="0" borderId="43" xfId="0" applyNumberFormat="1" applyFont="1" applyBorder="1"/>
    <xf numFmtId="0" fontId="25" fillId="0" borderId="43" xfId="0" applyFont="1" applyBorder="1"/>
    <xf numFmtId="164" fontId="19" fillId="0" borderId="44" xfId="0" applyNumberFormat="1" applyFont="1" applyBorder="1"/>
    <xf numFmtId="0" fontId="25" fillId="0" borderId="45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6"/>
  <sheetViews>
    <sheetView showZeros="0" tabSelected="1" topLeftCell="A46" zoomScale="108" zoomScaleNormal="85" zoomScaleSheetLayoutView="70" workbookViewId="0">
      <selection activeCell="G71" sqref="G71"/>
    </sheetView>
  </sheetViews>
  <sheetFormatPr baseColWidth="10" defaultColWidth="11" defaultRowHeight="13" x14ac:dyDescent="0.15"/>
  <cols>
    <col min="1" max="1" width="3.6640625" style="4" customWidth="1"/>
    <col min="2" max="2" width="12.1640625" style="5" bestFit="1" customWidth="1"/>
    <col min="3" max="3" width="25.83203125" style="6" bestFit="1" customWidth="1"/>
    <col min="4" max="4" width="9.5" style="5" bestFit="1" customWidth="1"/>
    <col min="5" max="5" width="15.6640625" style="5" bestFit="1" customWidth="1"/>
    <col min="6" max="6" width="10.1640625" style="5" bestFit="1" customWidth="1"/>
    <col min="7" max="7" width="24.6640625" style="5" bestFit="1" customWidth="1"/>
    <col min="8" max="8" width="13.1640625" style="5" bestFit="1" customWidth="1"/>
    <col min="9" max="9" width="10.1640625" style="5" bestFit="1" customWidth="1"/>
    <col min="10" max="10" width="7.33203125" style="5" bestFit="1" customWidth="1"/>
    <col min="11" max="11" width="19" style="5" bestFit="1" customWidth="1"/>
    <col min="12" max="12" width="11.6640625" style="5" bestFit="1" customWidth="1"/>
    <col min="13" max="13" width="8.1640625" style="5" bestFit="1" customWidth="1"/>
    <col min="14" max="16" width="8.6640625" style="5" bestFit="1" customWidth="1"/>
    <col min="17" max="17" width="9.5" style="5" bestFit="1" customWidth="1"/>
    <col min="18" max="16384" width="11" style="4"/>
  </cols>
  <sheetData>
    <row r="1" spans="1:17" ht="23" x14ac:dyDescent="0.1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3" spans="1:17" ht="18" x14ac:dyDescent="0.15">
      <c r="A3" s="78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4" thickBot="1" x14ac:dyDescent="0.2"/>
    <row r="5" spans="1:17" ht="14" thickTop="1" x14ac:dyDescent="0.15">
      <c r="A5" s="7"/>
      <c r="B5" s="8" t="s">
        <v>2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8" x14ac:dyDescent="0.15">
      <c r="A6" s="12"/>
      <c r="B6" s="13" t="s">
        <v>3</v>
      </c>
      <c r="C6" s="14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53</v>
      </c>
      <c r="I6" s="15" t="s">
        <v>54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15</v>
      </c>
      <c r="Q6" s="16" t="s">
        <v>16</v>
      </c>
    </row>
    <row r="7" spans="1:17" x14ac:dyDescent="0.15">
      <c r="A7" s="7"/>
      <c r="B7" s="17">
        <v>45029</v>
      </c>
      <c r="C7" s="2" t="s">
        <v>17</v>
      </c>
      <c r="D7" s="18">
        <v>845</v>
      </c>
      <c r="E7" s="1"/>
      <c r="F7" s="1"/>
      <c r="G7" s="1"/>
      <c r="H7" s="1"/>
      <c r="I7" s="1"/>
      <c r="J7" s="1"/>
      <c r="K7" s="1"/>
      <c r="L7" s="1">
        <v>65.989999999999995</v>
      </c>
      <c r="M7" s="1" t="s">
        <v>18</v>
      </c>
      <c r="N7" s="1"/>
      <c r="O7" s="1"/>
      <c r="P7" s="1"/>
      <c r="Q7" s="19">
        <f>SUM(E7:P7)</f>
        <v>65.989999999999995</v>
      </c>
    </row>
    <row r="8" spans="1:17" x14ac:dyDescent="0.15">
      <c r="A8" s="7"/>
      <c r="B8" s="17">
        <v>45029</v>
      </c>
      <c r="C8" s="2" t="s">
        <v>19</v>
      </c>
      <c r="D8" s="18">
        <v>846</v>
      </c>
      <c r="E8" s="1"/>
      <c r="F8" s="1">
        <v>42.59</v>
      </c>
      <c r="G8" s="1"/>
      <c r="H8" s="1"/>
      <c r="I8" s="1"/>
      <c r="J8" s="1"/>
      <c r="K8" s="1"/>
      <c r="L8" s="1"/>
      <c r="M8" s="1"/>
      <c r="N8" s="1"/>
      <c r="O8" s="1"/>
      <c r="P8" s="1"/>
      <c r="Q8" s="19">
        <f>SUM(E8:P8)</f>
        <v>42.59</v>
      </c>
    </row>
    <row r="9" spans="1:17" x14ac:dyDescent="0.15">
      <c r="A9" s="7"/>
      <c r="B9" s="17">
        <v>45064</v>
      </c>
      <c r="C9" s="2" t="s">
        <v>19</v>
      </c>
      <c r="D9" s="18">
        <v>847</v>
      </c>
      <c r="E9" s="1">
        <v>713.34</v>
      </c>
      <c r="F9" s="1">
        <v>42.76</v>
      </c>
      <c r="G9" s="1"/>
      <c r="H9" s="1"/>
      <c r="I9" s="1"/>
      <c r="J9" s="1"/>
      <c r="K9" s="1"/>
      <c r="L9" s="1"/>
      <c r="M9" s="1"/>
      <c r="N9" s="1"/>
      <c r="O9" s="1"/>
      <c r="P9" s="1"/>
      <c r="Q9" s="19">
        <f>SUM(E9:P9)</f>
        <v>756.1</v>
      </c>
    </row>
    <row r="10" spans="1:17" x14ac:dyDescent="0.15">
      <c r="A10" s="7"/>
      <c r="B10" s="17">
        <v>45064</v>
      </c>
      <c r="C10" s="2" t="s">
        <v>20</v>
      </c>
      <c r="D10" s="18">
        <v>848</v>
      </c>
      <c r="E10" s="1"/>
      <c r="F10" s="1"/>
      <c r="G10" s="1"/>
      <c r="H10" s="1"/>
      <c r="I10" s="1">
        <v>19.5</v>
      </c>
      <c r="J10" s="1"/>
      <c r="K10" s="1"/>
      <c r="L10" s="1"/>
      <c r="M10" s="1"/>
      <c r="N10" s="1"/>
      <c r="O10" s="1"/>
      <c r="P10" s="1"/>
      <c r="Q10" s="19">
        <f>SUM(E10:P10)</f>
        <v>19.5</v>
      </c>
    </row>
    <row r="11" spans="1:17" x14ac:dyDescent="0.15">
      <c r="A11" s="7"/>
      <c r="B11" s="17">
        <v>45064</v>
      </c>
      <c r="C11" s="20" t="s">
        <v>21</v>
      </c>
      <c r="D11" s="18">
        <v>849</v>
      </c>
      <c r="E11" s="1"/>
      <c r="F11" s="1"/>
      <c r="G11" s="1">
        <v>1036.1199999999999</v>
      </c>
      <c r="H11" s="1"/>
      <c r="I11" s="1"/>
      <c r="J11" s="1"/>
      <c r="K11" s="1"/>
      <c r="L11" s="1"/>
      <c r="M11" s="1"/>
      <c r="N11" s="1"/>
      <c r="O11" s="1"/>
      <c r="P11" s="1"/>
      <c r="Q11" s="19">
        <f>SUM(E11:P11)</f>
        <v>1036.1199999999999</v>
      </c>
    </row>
    <row r="12" spans="1:17" x14ac:dyDescent="0.15">
      <c r="A12" s="7"/>
      <c r="B12" s="17">
        <v>45082</v>
      </c>
      <c r="C12" s="20" t="s">
        <v>22</v>
      </c>
      <c r="D12" s="18">
        <v>850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4500</v>
      </c>
      <c r="P12" s="1">
        <v>900</v>
      </c>
      <c r="Q12" s="19">
        <f>SUM(E12:P12)</f>
        <v>5400</v>
      </c>
    </row>
    <row r="13" spans="1:17" x14ac:dyDescent="0.15">
      <c r="A13" s="7"/>
      <c r="B13" s="17">
        <v>45082</v>
      </c>
      <c r="C13" s="20" t="s">
        <v>23</v>
      </c>
      <c r="D13" s="18">
        <v>851</v>
      </c>
      <c r="E13" s="1"/>
      <c r="F13" s="1"/>
      <c r="G13" s="1"/>
      <c r="H13" s="1"/>
      <c r="I13" s="1"/>
      <c r="J13" s="1"/>
      <c r="K13" s="1">
        <v>250</v>
      </c>
      <c r="L13" s="1"/>
      <c r="M13" s="1"/>
      <c r="N13" s="1"/>
      <c r="O13" s="1"/>
      <c r="P13" s="1"/>
      <c r="Q13" s="19">
        <f>SUM(E13:P13)</f>
        <v>250</v>
      </c>
    </row>
    <row r="14" spans="1:17" x14ac:dyDescent="0.15">
      <c r="A14" s="7"/>
      <c r="B14" s="17">
        <v>45120</v>
      </c>
      <c r="C14" s="21" t="s">
        <v>19</v>
      </c>
      <c r="D14" s="18">
        <v>852</v>
      </c>
      <c r="E14" s="1">
        <v>713.34</v>
      </c>
      <c r="F14" s="1">
        <v>38.4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9">
        <f>SUM(E14:P14)</f>
        <v>751.74</v>
      </c>
    </row>
    <row r="15" spans="1:17" x14ac:dyDescent="0.15">
      <c r="A15" s="7"/>
      <c r="B15" s="17">
        <v>45120</v>
      </c>
      <c r="C15" s="20" t="s">
        <v>24</v>
      </c>
      <c r="D15" s="18">
        <v>853</v>
      </c>
      <c r="E15" s="1"/>
      <c r="F15" s="1">
        <v>63.61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9">
        <f>SUM(E15:P15)</f>
        <v>63.61</v>
      </c>
    </row>
    <row r="16" spans="1:17" x14ac:dyDescent="0.15">
      <c r="A16" s="7"/>
      <c r="B16" s="17">
        <v>45120</v>
      </c>
      <c r="C16" s="21" t="s">
        <v>25</v>
      </c>
      <c r="D16" s="18">
        <v>854</v>
      </c>
      <c r="E16" s="1"/>
      <c r="F16" s="1">
        <v>18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9">
        <f>SUM(E16:P16)</f>
        <v>18</v>
      </c>
    </row>
    <row r="17" spans="1:51" x14ac:dyDescent="0.15">
      <c r="A17" s="7"/>
      <c r="B17" s="17">
        <v>45120</v>
      </c>
      <c r="C17" s="20" t="s">
        <v>26</v>
      </c>
      <c r="D17" s="18">
        <v>855</v>
      </c>
      <c r="E17" s="1"/>
      <c r="F17" s="1">
        <v>18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9">
        <f>SUM(E17:P17)</f>
        <v>18</v>
      </c>
    </row>
    <row r="18" spans="1:51" x14ac:dyDescent="0.15">
      <c r="A18" s="7"/>
      <c r="B18" s="17">
        <v>45120</v>
      </c>
      <c r="C18" s="20" t="s">
        <v>27</v>
      </c>
      <c r="D18" s="18">
        <v>856</v>
      </c>
      <c r="E18" s="1"/>
      <c r="F18" s="1">
        <v>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9">
        <f>SUM(E18:P18)</f>
        <v>18</v>
      </c>
    </row>
    <row r="19" spans="1:51" x14ac:dyDescent="0.15">
      <c r="A19" s="7"/>
      <c r="B19" s="17">
        <v>45120</v>
      </c>
      <c r="C19" s="20" t="s">
        <v>28</v>
      </c>
      <c r="D19" s="18">
        <v>857</v>
      </c>
      <c r="E19" s="1"/>
      <c r="F19" s="1">
        <v>18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9">
        <f>SUM(E19:P19)</f>
        <v>18</v>
      </c>
      <c r="AY19" s="22"/>
    </row>
    <row r="20" spans="1:51" x14ac:dyDescent="0.15">
      <c r="A20" s="7"/>
      <c r="B20" s="17">
        <v>45120</v>
      </c>
      <c r="C20" s="20" t="s">
        <v>29</v>
      </c>
      <c r="D20" s="18">
        <v>858</v>
      </c>
      <c r="E20" s="1"/>
      <c r="F20" s="1">
        <v>18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9">
        <f>SUM(E20:P20)</f>
        <v>18</v>
      </c>
    </row>
    <row r="21" spans="1:51" x14ac:dyDescent="0.15">
      <c r="A21" s="7"/>
      <c r="B21" s="17">
        <v>45120</v>
      </c>
      <c r="C21" s="20" t="s">
        <v>30</v>
      </c>
      <c r="D21" s="18">
        <v>859</v>
      </c>
      <c r="E21" s="1"/>
      <c r="F21" s="1">
        <v>18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9">
        <f>SUM(E21:P21)</f>
        <v>18</v>
      </c>
    </row>
    <row r="22" spans="1:51" x14ac:dyDescent="0.15">
      <c r="A22" s="7"/>
      <c r="B22" s="17">
        <v>45162</v>
      </c>
      <c r="C22" s="20" t="s">
        <v>31</v>
      </c>
      <c r="D22" s="18">
        <v>860</v>
      </c>
      <c r="E22" s="1">
        <f>SUM(H37)</f>
        <v>0</v>
      </c>
      <c r="F22" s="1">
        <v>116.5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9">
        <f>SUM(E22:P22)</f>
        <v>116.5</v>
      </c>
    </row>
    <row r="23" spans="1:51" x14ac:dyDescent="0.15">
      <c r="A23" s="7"/>
      <c r="B23" s="17">
        <v>45171</v>
      </c>
      <c r="C23" s="20" t="s">
        <v>20</v>
      </c>
      <c r="D23" s="18">
        <v>861</v>
      </c>
      <c r="E23" s="1"/>
      <c r="F23" s="1"/>
      <c r="G23" s="1"/>
      <c r="H23" s="1"/>
      <c r="I23" s="1">
        <v>250.5</v>
      </c>
      <c r="J23" s="1"/>
      <c r="K23" s="1"/>
      <c r="L23" s="1"/>
      <c r="M23" s="1"/>
      <c r="N23" s="1"/>
      <c r="O23" s="1"/>
      <c r="P23" s="1"/>
      <c r="Q23" s="19">
        <f>SUM(E23:P23)</f>
        <v>250.5</v>
      </c>
    </row>
    <row r="24" spans="1:51" x14ac:dyDescent="0.15">
      <c r="A24" s="7"/>
      <c r="B24" s="17">
        <v>45171</v>
      </c>
      <c r="C24" s="3" t="s">
        <v>32</v>
      </c>
      <c r="D24" s="18">
        <v>862</v>
      </c>
      <c r="E24" s="1"/>
      <c r="F24" s="1"/>
      <c r="G24" s="1"/>
      <c r="H24" s="1"/>
      <c r="I24" s="1"/>
      <c r="J24" s="1"/>
      <c r="K24" s="1">
        <v>360</v>
      </c>
      <c r="L24" s="1"/>
      <c r="M24" s="1"/>
      <c r="N24" s="1"/>
      <c r="O24" s="1"/>
      <c r="P24" s="1"/>
      <c r="Q24" s="19">
        <f>SUM(E24:P24)</f>
        <v>360</v>
      </c>
    </row>
    <row r="25" spans="1:51" x14ac:dyDescent="0.15">
      <c r="A25" s="7"/>
      <c r="B25" s="17">
        <v>45171</v>
      </c>
      <c r="C25" s="3" t="s">
        <v>33</v>
      </c>
      <c r="D25" s="18">
        <v>863</v>
      </c>
      <c r="E25" s="1"/>
      <c r="F25" s="1"/>
      <c r="G25" s="1"/>
      <c r="H25" s="1"/>
      <c r="I25" s="1"/>
      <c r="J25" s="1"/>
      <c r="K25" s="1"/>
      <c r="L25" s="1">
        <v>110</v>
      </c>
      <c r="M25" s="1"/>
      <c r="N25" s="1"/>
      <c r="O25" s="1"/>
      <c r="P25" s="1">
        <v>22</v>
      </c>
      <c r="Q25" s="19">
        <f>SUM(E25:P25)</f>
        <v>132</v>
      </c>
    </row>
    <row r="26" spans="1:51" x14ac:dyDescent="0.15">
      <c r="A26" s="7"/>
      <c r="B26" s="17">
        <v>45171</v>
      </c>
      <c r="C26" s="23" t="s">
        <v>34</v>
      </c>
      <c r="D26" s="24">
        <v>864</v>
      </c>
      <c r="E26" s="25"/>
      <c r="F26" s="25"/>
      <c r="G26" s="25"/>
      <c r="H26" s="25"/>
      <c r="I26" s="25"/>
      <c r="J26" s="25">
        <v>201.708</v>
      </c>
      <c r="K26" s="25"/>
      <c r="L26" s="25"/>
      <c r="M26" s="25"/>
      <c r="N26" s="25"/>
      <c r="O26" s="25"/>
      <c r="P26" s="25">
        <v>40.340000000000003</v>
      </c>
      <c r="Q26" s="26">
        <f>SUM(E26:P26)</f>
        <v>242.048</v>
      </c>
    </row>
    <row r="27" spans="1:51" x14ac:dyDescent="0.15">
      <c r="A27" s="7"/>
      <c r="B27" s="27">
        <v>45183</v>
      </c>
      <c r="C27" s="23" t="s">
        <v>19</v>
      </c>
      <c r="D27" s="24">
        <v>865</v>
      </c>
      <c r="E27" s="25">
        <v>713.34</v>
      </c>
      <c r="F27" s="25">
        <v>39.6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>
        <f>SUM(E27:P27)</f>
        <v>752.94</v>
      </c>
    </row>
    <row r="28" spans="1:51" x14ac:dyDescent="0.15">
      <c r="B28" s="27">
        <v>45183</v>
      </c>
      <c r="C28" s="3" t="s">
        <v>48</v>
      </c>
      <c r="D28" s="18">
        <v>866</v>
      </c>
      <c r="E28" s="1"/>
      <c r="F28" s="1"/>
      <c r="G28" s="1"/>
      <c r="H28" s="1">
        <v>95</v>
      </c>
      <c r="I28" s="1"/>
      <c r="J28" s="1"/>
      <c r="K28" s="1"/>
      <c r="L28" s="1"/>
      <c r="M28" s="1"/>
      <c r="N28" s="1"/>
      <c r="O28" s="1"/>
      <c r="P28" s="1"/>
      <c r="Q28" s="19">
        <f>SUM(E28:P28)</f>
        <v>95</v>
      </c>
    </row>
    <row r="29" spans="1:51" x14ac:dyDescent="0.15">
      <c r="B29" s="27">
        <v>45183</v>
      </c>
      <c r="C29" s="3" t="s">
        <v>49</v>
      </c>
      <c r="D29" s="18">
        <v>867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9"/>
    </row>
    <row r="30" spans="1:51" x14ac:dyDescent="0.15">
      <c r="B30" s="27">
        <v>45183</v>
      </c>
      <c r="C30" s="3" t="s">
        <v>50</v>
      </c>
      <c r="D30" s="18">
        <v>868</v>
      </c>
      <c r="E30" s="1"/>
      <c r="F30" s="1"/>
      <c r="G30" s="1"/>
      <c r="H30" s="1"/>
      <c r="I30" s="1"/>
      <c r="J30" s="1"/>
      <c r="K30" s="1">
        <v>140</v>
      </c>
      <c r="L30" s="1"/>
      <c r="M30" s="1"/>
      <c r="N30" s="1"/>
      <c r="O30" s="1"/>
      <c r="P30" s="1"/>
      <c r="Q30" s="19">
        <f>SUM(E30:P30)</f>
        <v>140</v>
      </c>
    </row>
    <row r="31" spans="1:51" x14ac:dyDescent="0.15">
      <c r="B31" s="17">
        <v>45197</v>
      </c>
      <c r="C31" s="23" t="s">
        <v>34</v>
      </c>
      <c r="D31" s="24">
        <v>869</v>
      </c>
      <c r="E31" s="25"/>
      <c r="F31" s="25"/>
      <c r="G31" s="25"/>
      <c r="H31" s="25"/>
      <c r="I31" s="25"/>
      <c r="J31" s="25">
        <v>55.75</v>
      </c>
      <c r="K31" s="25"/>
      <c r="L31" s="25"/>
      <c r="M31" s="25"/>
      <c r="N31" s="25"/>
      <c r="O31" s="25"/>
      <c r="P31" s="25">
        <v>11.15</v>
      </c>
      <c r="Q31" s="26">
        <f>SUM(E31:P31)</f>
        <v>66.900000000000006</v>
      </c>
    </row>
    <row r="32" spans="1:51" x14ac:dyDescent="0.15">
      <c r="B32" s="17">
        <v>45204</v>
      </c>
      <c r="C32" s="3" t="s">
        <v>52</v>
      </c>
      <c r="D32" s="18">
        <v>870</v>
      </c>
      <c r="E32" s="1"/>
      <c r="F32" s="1"/>
      <c r="G32" s="1"/>
      <c r="H32" s="1"/>
      <c r="I32" s="1"/>
      <c r="J32" s="1">
        <v>440</v>
      </c>
      <c r="K32" s="1"/>
      <c r="L32" s="1"/>
      <c r="M32" s="1"/>
      <c r="N32" s="1"/>
      <c r="O32" s="1"/>
      <c r="P32" s="1"/>
      <c r="Q32" s="19">
        <f>SUM(E32:P32)</f>
        <v>440</v>
      </c>
    </row>
    <row r="33" spans="2:17" x14ac:dyDescent="0.15">
      <c r="B33" s="17">
        <v>45204</v>
      </c>
      <c r="C33" s="3" t="s">
        <v>49</v>
      </c>
      <c r="D33" s="18">
        <v>871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9"/>
    </row>
    <row r="34" spans="2:17" x14ac:dyDescent="0.15">
      <c r="B34" s="17">
        <v>45255</v>
      </c>
      <c r="C34" s="3" t="s">
        <v>49</v>
      </c>
      <c r="D34" s="18">
        <v>872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</row>
    <row r="35" spans="2:17" x14ac:dyDescent="0.15">
      <c r="B35" s="17">
        <v>45239</v>
      </c>
      <c r="C35" s="3" t="s">
        <v>19</v>
      </c>
      <c r="D35" s="18">
        <v>873</v>
      </c>
      <c r="E35" s="1">
        <v>237.78</v>
      </c>
      <c r="F35" s="1">
        <v>26.4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9">
        <f>SUM(E35:P35)</f>
        <v>264.18</v>
      </c>
    </row>
    <row r="36" spans="2:17" x14ac:dyDescent="0.15">
      <c r="B36" s="17">
        <v>45239</v>
      </c>
      <c r="C36" s="3" t="s">
        <v>55</v>
      </c>
      <c r="D36" s="18">
        <v>874</v>
      </c>
      <c r="E36" s="1">
        <v>396.3</v>
      </c>
      <c r="F36" s="1">
        <v>19.63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9">
        <f>SUM(E36:P36)</f>
        <v>415.93</v>
      </c>
    </row>
    <row r="37" spans="2:17" x14ac:dyDescent="0.15">
      <c r="B37" s="17">
        <v>45239</v>
      </c>
      <c r="C37" s="3" t="s">
        <v>56</v>
      </c>
      <c r="D37" s="18">
        <v>875</v>
      </c>
      <c r="E37" s="1"/>
      <c r="F37" s="1">
        <v>18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9">
        <f>SUM(E37:P37)</f>
        <v>18</v>
      </c>
    </row>
    <row r="38" spans="2:17" x14ac:dyDescent="0.15">
      <c r="B38" s="17">
        <v>45239</v>
      </c>
      <c r="C38" s="3" t="s">
        <v>25</v>
      </c>
      <c r="D38" s="18">
        <v>876</v>
      </c>
      <c r="E38" s="1"/>
      <c r="F38" s="1">
        <v>20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9">
        <f>SUM(E38:P38)</f>
        <v>20</v>
      </c>
    </row>
    <row r="39" spans="2:17" x14ac:dyDescent="0.15">
      <c r="B39" s="17">
        <v>45239</v>
      </c>
      <c r="C39" s="3" t="s">
        <v>48</v>
      </c>
      <c r="D39" s="18">
        <v>877</v>
      </c>
      <c r="E39" s="1"/>
      <c r="F39" s="1"/>
      <c r="G39" s="1"/>
      <c r="H39" s="1">
        <v>298.79000000000002</v>
      </c>
      <c r="I39" s="1"/>
      <c r="J39" s="1"/>
      <c r="K39" s="1"/>
      <c r="L39" s="1"/>
      <c r="M39" s="1"/>
      <c r="N39" s="1"/>
      <c r="O39" s="1"/>
      <c r="P39" s="1"/>
      <c r="Q39" s="19">
        <f>SUM(E39:P39)</f>
        <v>298.79000000000002</v>
      </c>
    </row>
    <row r="40" spans="2:17" x14ac:dyDescent="0.15">
      <c r="B40" s="17">
        <v>45239</v>
      </c>
      <c r="C40" s="3" t="s">
        <v>57</v>
      </c>
      <c r="D40" s="18">
        <v>878</v>
      </c>
      <c r="E40" s="1"/>
      <c r="F40" s="1">
        <v>210</v>
      </c>
      <c r="G40" s="1"/>
      <c r="H40" s="1"/>
      <c r="I40" s="1"/>
      <c r="J40" s="1"/>
      <c r="K40" s="1"/>
      <c r="L40" s="1"/>
      <c r="M40" s="1"/>
      <c r="N40" s="1"/>
      <c r="O40" s="1"/>
      <c r="P40" s="1">
        <v>42</v>
      </c>
      <c r="Q40" s="19">
        <f>SUM(E40:P40)</f>
        <v>252</v>
      </c>
    </row>
    <row r="41" spans="2:17" x14ac:dyDescent="0.15">
      <c r="B41" s="17">
        <v>45239</v>
      </c>
      <c r="C41" s="3" t="s">
        <v>58</v>
      </c>
      <c r="D41" s="18">
        <v>879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307.5</v>
      </c>
      <c r="P41" s="1">
        <v>61.5</v>
      </c>
      <c r="Q41" s="19">
        <f>SUM(E41:P41)</f>
        <v>369</v>
      </c>
    </row>
    <row r="42" spans="2:17" x14ac:dyDescent="0.15">
      <c r="B42" s="17">
        <v>45239</v>
      </c>
      <c r="C42" s="28" t="s">
        <v>22</v>
      </c>
      <c r="D42" s="18">
        <v>880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167.28</v>
      </c>
      <c r="P42" s="1">
        <v>33.46</v>
      </c>
      <c r="Q42" s="19">
        <f>SUM(E42:P42)</f>
        <v>200.74</v>
      </c>
    </row>
    <row r="43" spans="2:17" x14ac:dyDescent="0.15">
      <c r="B43" s="17">
        <v>45239</v>
      </c>
      <c r="C43" s="28" t="s">
        <v>59</v>
      </c>
      <c r="D43" s="18">
        <v>881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325.55</v>
      </c>
      <c r="P43" s="1"/>
      <c r="Q43" s="19">
        <f>SUM(E43:P43)</f>
        <v>325.55</v>
      </c>
    </row>
    <row r="44" spans="2:17" x14ac:dyDescent="0.15">
      <c r="B44" s="17">
        <v>45252</v>
      </c>
      <c r="C44" s="28" t="s">
        <v>51</v>
      </c>
      <c r="D44" s="18">
        <v>882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750</v>
      </c>
      <c r="P44" s="1"/>
      <c r="Q44" s="19">
        <f>SUM(E44:P44)</f>
        <v>750</v>
      </c>
    </row>
    <row r="45" spans="2:17" x14ac:dyDescent="0.15">
      <c r="B45" s="17"/>
      <c r="C45" s="28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9"/>
    </row>
    <row r="46" spans="2:17" x14ac:dyDescent="0.15">
      <c r="B46" s="17"/>
      <c r="C46" s="28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9"/>
    </row>
    <row r="47" spans="2:17" x14ac:dyDescent="0.15">
      <c r="B47" s="17"/>
      <c r="C47" s="28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9"/>
    </row>
    <row r="48" spans="2:17" x14ac:dyDescent="0.15">
      <c r="B48" s="17"/>
      <c r="C48" s="28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9"/>
    </row>
    <row r="49" spans="1:17" x14ac:dyDescent="0.15">
      <c r="B49" s="17"/>
      <c r="C49" s="28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9"/>
    </row>
    <row r="50" spans="1:17" ht="14" thickBot="1" x14ac:dyDescent="0.2">
      <c r="B50" s="17"/>
      <c r="C50" s="70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75"/>
    </row>
    <row r="51" spans="1:17" ht="14" thickBot="1" x14ac:dyDescent="0.2">
      <c r="B51" s="29"/>
      <c r="C51" s="71" t="s">
        <v>35</v>
      </c>
      <c r="D51" s="72"/>
      <c r="E51" s="73">
        <f t="shared" ref="E51:L51" si="0">SUM(E7:E50)</f>
        <v>2774.1000000000004</v>
      </c>
      <c r="F51" s="73">
        <f t="shared" si="0"/>
        <v>745.49</v>
      </c>
      <c r="G51" s="73">
        <f t="shared" si="0"/>
        <v>1036.1199999999999</v>
      </c>
      <c r="H51" s="73">
        <f t="shared" si="0"/>
        <v>393.79</v>
      </c>
      <c r="I51" s="73">
        <f t="shared" si="0"/>
        <v>270</v>
      </c>
      <c r="J51" s="73">
        <f t="shared" si="0"/>
        <v>697.45799999999997</v>
      </c>
      <c r="K51" s="73">
        <f t="shared" si="0"/>
        <v>750</v>
      </c>
      <c r="L51" s="73">
        <f t="shared" si="0"/>
        <v>175.99</v>
      </c>
      <c r="M51" s="73"/>
      <c r="N51" s="73"/>
      <c r="O51" s="73">
        <f>SUM(O7:O50)</f>
        <v>6050.33</v>
      </c>
      <c r="P51" s="73">
        <f>SUM(P7:P50)</f>
        <v>1110.45</v>
      </c>
      <c r="Q51" s="74">
        <v>11089.54</v>
      </c>
    </row>
    <row r="52" spans="1:17" x14ac:dyDescent="0.15">
      <c r="A52" s="7"/>
      <c r="B52" s="31"/>
      <c r="C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 ht="14" thickBot="1" x14ac:dyDescent="0.2">
      <c r="A53" s="7"/>
      <c r="B53" s="34"/>
      <c r="C53" s="35"/>
      <c r="D53" s="36"/>
      <c r="E53" s="36"/>
      <c r="F53" s="36"/>
      <c r="G53" s="36"/>
      <c r="H53" s="36"/>
      <c r="I53" s="36"/>
      <c r="J53" s="37"/>
      <c r="K53" s="36"/>
      <c r="L53" s="36"/>
      <c r="M53" s="36"/>
      <c r="N53" s="36"/>
      <c r="O53" s="36"/>
      <c r="P53" s="36"/>
      <c r="Q53" s="36"/>
    </row>
    <row r="54" spans="1:17" ht="14" thickTop="1" x14ac:dyDescent="0.15">
      <c r="A54" s="7"/>
      <c r="C54" s="39"/>
    </row>
    <row r="55" spans="1:17" ht="14" thickBot="1" x14ac:dyDescent="0.2">
      <c r="C55" s="39"/>
      <c r="N55" s="5" t="s">
        <v>18</v>
      </c>
    </row>
    <row r="56" spans="1:17" ht="29" thickTop="1" x14ac:dyDescent="0.15">
      <c r="B56" s="8" t="s">
        <v>36</v>
      </c>
      <c r="C56" s="9"/>
      <c r="D56" s="10"/>
      <c r="E56" s="11"/>
      <c r="G56" s="40"/>
      <c r="H56" s="41" t="s">
        <v>37</v>
      </c>
      <c r="I56" s="41" t="s">
        <v>38</v>
      </c>
      <c r="J56" s="81" t="s">
        <v>39</v>
      </c>
      <c r="K56" s="82"/>
    </row>
    <row r="57" spans="1:17" ht="28" x14ac:dyDescent="0.15">
      <c r="B57" s="42"/>
      <c r="C57" s="43"/>
      <c r="D57" s="15" t="s">
        <v>37</v>
      </c>
      <c r="E57" s="16" t="s">
        <v>38</v>
      </c>
      <c r="G57" s="44" t="s">
        <v>40</v>
      </c>
      <c r="H57" s="45">
        <v>24226.639999999999</v>
      </c>
      <c r="I57" s="46">
        <v>5063.29</v>
      </c>
      <c r="J57" s="83">
        <f>+I57+H57</f>
        <v>29289.93</v>
      </c>
      <c r="K57" s="84"/>
      <c r="L57" s="47"/>
    </row>
    <row r="58" spans="1:17" ht="14" x14ac:dyDescent="0.15">
      <c r="B58" s="48">
        <v>45040</v>
      </c>
      <c r="C58" s="2" t="s">
        <v>41</v>
      </c>
      <c r="D58" s="1">
        <v>14000</v>
      </c>
      <c r="E58" s="19"/>
      <c r="G58" s="49" t="s">
        <v>42</v>
      </c>
      <c r="H58" s="1">
        <f>D76</f>
        <v>14576.96</v>
      </c>
      <c r="I58" s="1">
        <f>E76</f>
        <v>43.84</v>
      </c>
      <c r="J58" s="83">
        <f>H58+I58</f>
        <v>14620.8</v>
      </c>
      <c r="K58" s="85"/>
    </row>
    <row r="59" spans="1:17" ht="15" thickBot="1" x14ac:dyDescent="0.2">
      <c r="B59" s="48">
        <v>45042</v>
      </c>
      <c r="C59" s="2" t="s">
        <v>43</v>
      </c>
      <c r="D59" s="1">
        <v>576.96</v>
      </c>
      <c r="E59" s="19"/>
      <c r="G59" s="50" t="s">
        <v>44</v>
      </c>
      <c r="H59" s="51">
        <f>Q51</f>
        <v>11089.54</v>
      </c>
      <c r="I59" s="52">
        <v>0</v>
      </c>
      <c r="J59" s="83">
        <f>H59+I59</f>
        <v>11089.54</v>
      </c>
      <c r="K59" s="85"/>
    </row>
    <row r="60" spans="1:17" ht="16" thickTop="1" thickBot="1" x14ac:dyDescent="0.2">
      <c r="B60" s="48">
        <v>45044</v>
      </c>
      <c r="C60" s="2" t="s">
        <v>45</v>
      </c>
      <c r="D60" s="1"/>
      <c r="E60" s="19">
        <v>3.95</v>
      </c>
      <c r="G60" s="53" t="s">
        <v>46</v>
      </c>
      <c r="H60" s="54">
        <f>+H57+H58-H59</f>
        <v>27714.059999999998</v>
      </c>
      <c r="I60" s="55">
        <f>+I57+I58-I59</f>
        <v>5107.13</v>
      </c>
      <c r="J60" s="86">
        <f>+I60+H60</f>
        <v>32821.189999999995</v>
      </c>
      <c r="K60" s="87"/>
    </row>
    <row r="61" spans="1:17" ht="14" thickTop="1" x14ac:dyDescent="0.15">
      <c r="B61" s="48">
        <v>45077</v>
      </c>
      <c r="C61" s="2" t="s">
        <v>45</v>
      </c>
      <c r="D61" s="1"/>
      <c r="E61" s="19">
        <v>4.92</v>
      </c>
    </row>
    <row r="62" spans="1:17" x14ac:dyDescent="0.15">
      <c r="B62" s="48">
        <v>45107</v>
      </c>
      <c r="C62" s="2" t="s">
        <v>45</v>
      </c>
      <c r="D62" s="1"/>
      <c r="E62" s="19">
        <v>4.79</v>
      </c>
      <c r="H62" s="57"/>
    </row>
    <row r="63" spans="1:17" x14ac:dyDescent="0.15">
      <c r="B63" s="48">
        <v>45138</v>
      </c>
      <c r="C63" s="2" t="s">
        <v>45</v>
      </c>
      <c r="D63" s="1"/>
      <c r="E63" s="19">
        <v>5.71</v>
      </c>
    </row>
    <row r="64" spans="1:17" x14ac:dyDescent="0.15">
      <c r="B64" s="48">
        <v>45169</v>
      </c>
      <c r="C64" s="2" t="s">
        <v>45</v>
      </c>
      <c r="D64" s="1"/>
      <c r="E64" s="19">
        <v>6.05</v>
      </c>
    </row>
    <row r="65" spans="2:8" x14ac:dyDescent="0.15">
      <c r="B65" s="48">
        <v>45198</v>
      </c>
      <c r="C65" s="2" t="s">
        <v>45</v>
      </c>
      <c r="D65" s="1"/>
      <c r="E65" s="19">
        <v>5.86</v>
      </c>
    </row>
    <row r="66" spans="2:8" x14ac:dyDescent="0.15">
      <c r="B66" s="48">
        <v>45230</v>
      </c>
      <c r="C66" s="2" t="s">
        <v>45</v>
      </c>
      <c r="D66" s="1"/>
      <c r="E66" s="19">
        <v>6.48</v>
      </c>
    </row>
    <row r="67" spans="2:8" x14ac:dyDescent="0.15">
      <c r="B67" s="48">
        <v>45260</v>
      </c>
      <c r="C67" s="2" t="s">
        <v>45</v>
      </c>
      <c r="D67" s="1"/>
      <c r="E67" s="19">
        <v>6.08</v>
      </c>
    </row>
    <row r="68" spans="2:8" x14ac:dyDescent="0.15">
      <c r="B68" s="48"/>
      <c r="C68" s="2"/>
      <c r="D68" s="1"/>
      <c r="E68" s="19"/>
      <c r="G68" s="56"/>
      <c r="H68" s="56"/>
    </row>
    <row r="69" spans="2:8" x14ac:dyDescent="0.15">
      <c r="B69" s="48"/>
      <c r="C69" s="2"/>
      <c r="D69" s="1"/>
      <c r="E69" s="19"/>
      <c r="G69" s="56"/>
      <c r="H69" s="56"/>
    </row>
    <row r="70" spans="2:8" x14ac:dyDescent="0.15">
      <c r="B70" s="48"/>
      <c r="C70" s="2"/>
      <c r="D70" s="1"/>
      <c r="E70" s="19"/>
      <c r="G70" s="57"/>
    </row>
    <row r="71" spans="2:8" x14ac:dyDescent="0.15">
      <c r="B71" s="48"/>
      <c r="C71" s="2"/>
      <c r="D71" s="1"/>
      <c r="E71" s="19"/>
    </row>
    <row r="72" spans="2:8" x14ac:dyDescent="0.15">
      <c r="B72" s="48"/>
      <c r="C72" s="2"/>
      <c r="D72" s="1"/>
      <c r="E72" s="19"/>
    </row>
    <row r="73" spans="2:8" x14ac:dyDescent="0.15">
      <c r="B73" s="48"/>
      <c r="C73" s="2"/>
      <c r="D73" s="1"/>
      <c r="E73" s="19"/>
      <c r="H73" s="57"/>
    </row>
    <row r="74" spans="2:8" x14ac:dyDescent="0.15">
      <c r="B74" s="48"/>
      <c r="C74" s="2"/>
      <c r="D74" s="1"/>
      <c r="E74" s="19"/>
    </row>
    <row r="75" spans="2:8" x14ac:dyDescent="0.15">
      <c r="B75" s="48"/>
      <c r="C75" s="2"/>
      <c r="D75" s="1"/>
      <c r="E75" s="19"/>
    </row>
    <row r="76" spans="2:8" ht="14" thickBot="1" x14ac:dyDescent="0.2">
      <c r="B76" s="58"/>
      <c r="C76" s="30" t="s">
        <v>42</v>
      </c>
      <c r="D76" s="59">
        <f>SUM(D58:D75)</f>
        <v>14576.96</v>
      </c>
      <c r="E76" s="60">
        <f>SUM(E58:E75)</f>
        <v>43.84</v>
      </c>
    </row>
    <row r="77" spans="2:8" ht="16" thickTop="1" thickBot="1" x14ac:dyDescent="0.2">
      <c r="B77" s="58"/>
      <c r="C77" s="32"/>
      <c r="D77" s="79">
        <f>+D76+E76</f>
        <v>14620.8</v>
      </c>
      <c r="E77" s="80"/>
    </row>
    <row r="78" spans="2:8" ht="15" thickTop="1" thickBot="1" x14ac:dyDescent="0.2">
      <c r="B78" s="34"/>
      <c r="C78" s="61"/>
      <c r="D78" s="36"/>
      <c r="E78" s="38"/>
    </row>
    <row r="79" spans="2:8" ht="15" thickTop="1" thickBot="1" x14ac:dyDescent="0.2">
      <c r="C79" s="39"/>
    </row>
    <row r="80" spans="2:8" ht="14" thickTop="1" x14ac:dyDescent="0.15">
      <c r="B80" s="62"/>
      <c r="C80" s="63"/>
      <c r="D80" s="64"/>
      <c r="E80" s="65"/>
    </row>
    <row r="81" spans="2:5" ht="23" x14ac:dyDescent="0.25">
      <c r="B81" s="66" t="s">
        <v>47</v>
      </c>
      <c r="C81" s="67"/>
      <c r="D81" s="68"/>
      <c r="E81" s="69">
        <f>+D77-Q51</f>
        <v>3531.2599999999984</v>
      </c>
    </row>
    <row r="82" spans="2:5" ht="14" thickBot="1" x14ac:dyDescent="0.2">
      <c r="B82" s="34"/>
      <c r="C82" s="35"/>
      <c r="D82" s="36"/>
      <c r="E82" s="38"/>
    </row>
    <row r="83" spans="2:5" ht="14" thickTop="1" x14ac:dyDescent="0.15">
      <c r="C83" s="39"/>
    </row>
    <row r="84" spans="2:5" x14ac:dyDescent="0.15">
      <c r="C84" s="39"/>
    </row>
    <row r="85" spans="2:5" x14ac:dyDescent="0.15">
      <c r="C85" s="39"/>
    </row>
    <row r="86" spans="2:5" x14ac:dyDescent="0.15">
      <c r="C86" s="39"/>
    </row>
  </sheetData>
  <mergeCells count="8">
    <mergeCell ref="A1:Q1"/>
    <mergeCell ref="A3:Q3"/>
    <mergeCell ref="D77:E77"/>
    <mergeCell ref="J56:K56"/>
    <mergeCell ref="J57:K57"/>
    <mergeCell ref="J58:K58"/>
    <mergeCell ref="J59:K59"/>
    <mergeCell ref="J60:K60"/>
  </mergeCells>
  <phoneticPr fontId="0" type="noConversion"/>
  <pageMargins left="0.35433070866141703" right="0.35433070866141703" top="0.39370078740157499" bottom="0.39370078740157499" header="0.511811023622047" footer="0.511811023622047"/>
  <pageSetup paperSize="9" scale="48" orientation="landscape" copies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&amp; Exp</vt:lpstr>
      <vt:lpstr>'Income &amp; Exp'!Print_Area</vt:lpstr>
    </vt:vector>
  </TitlesOfParts>
  <Manager/>
  <Company>homepc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homepc</dc:creator>
  <cp:keywords/>
  <dc:description/>
  <cp:lastModifiedBy>Charlotte Duff</cp:lastModifiedBy>
  <cp:revision/>
  <dcterms:created xsi:type="dcterms:W3CDTF">2010-05-03T21:15:09Z</dcterms:created>
  <dcterms:modified xsi:type="dcterms:W3CDTF">2024-01-06T19:30:50Z</dcterms:modified>
  <cp:category/>
  <cp:contentStatus/>
</cp:coreProperties>
</file>